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G:\Legislation\2020 Session\COVID19 GAP BILL PLUS ANALYSIS\"/>
    </mc:Choice>
  </mc:AlternateContent>
  <xr:revisionPtr revIDLastSave="0" documentId="8_{40C4C69D-B8FE-458F-B0C3-7897D0E71423}" xr6:coauthVersionLast="45" xr6:coauthVersionMax="45" xr10:uidLastSave="{00000000-0000-0000-0000-000000000000}"/>
  <bookViews>
    <workbookView xWindow="-110" yWindow="-110" windowWidth="19420" windowHeight="10420" xr2:uid="{00000000-000D-0000-FFFF-FFFF00000000}"/>
  </bookViews>
  <sheets>
    <sheet name="Sheet1" sheetId="1" r:id="rId1"/>
  </sheets>
  <definedNames>
    <definedName name="_xlnm.Print_Area" localSheetId="0">Sheet1!$A$2:$L$26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5" roundtripDataSignature="AMtx7mhCLSIfh5crUyt1WwNnOF3sVV4x+Q=="/>
    </ext>
  </extLst>
</workbook>
</file>

<file path=xl/calcChain.xml><?xml version="1.0" encoding="utf-8"?>
<calcChain xmlns="http://schemas.openxmlformats.org/spreadsheetml/2006/main">
  <c r="I15" i="1" l="1"/>
  <c r="H16" i="1" l="1"/>
  <c r="I16" i="1" s="1"/>
  <c r="C9" i="1" l="1"/>
  <c r="C10" i="1" s="1"/>
  <c r="C13" i="1" s="1"/>
  <c r="H7" i="1" l="1"/>
  <c r="H10" i="1" s="1"/>
  <c r="H13" i="1" s="1"/>
  <c r="C17" i="1"/>
  <c r="C22" i="1"/>
  <c r="C16" i="1"/>
  <c r="D16" i="1" s="1"/>
  <c r="C21" i="1"/>
  <c r="C23" i="1"/>
  <c r="C18" i="1"/>
  <c r="C20" i="1"/>
  <c r="C24" i="1"/>
  <c r="C19" i="1"/>
  <c r="D17" i="1" l="1"/>
  <c r="H20" i="1" l="1"/>
  <c r="H17" i="1"/>
  <c r="I17" i="1" s="1"/>
  <c r="H24" i="1"/>
  <c r="H19" i="1"/>
  <c r="H22" i="1"/>
  <c r="H21" i="1"/>
  <c r="H18" i="1"/>
  <c r="H23" i="1"/>
  <c r="L16" i="1"/>
  <c r="D18" i="1"/>
  <c r="I18" i="1" l="1"/>
  <c r="I19" i="1" s="1"/>
  <c r="I20" i="1" s="1"/>
  <c r="I21" i="1" s="1"/>
  <c r="I22" i="1" s="1"/>
  <c r="L17" i="1"/>
  <c r="D19" i="1"/>
  <c r="L18" i="1" l="1"/>
  <c r="D20" i="1"/>
  <c r="L19" i="1"/>
  <c r="I23" i="1"/>
  <c r="D21" i="1" l="1"/>
  <c r="L20" i="1"/>
  <c r="I24" i="1"/>
  <c r="D22" i="1" l="1"/>
  <c r="L21" i="1"/>
  <c r="D23" i="1" l="1"/>
  <c r="L22" i="1"/>
  <c r="D24" i="1" l="1"/>
  <c r="L24" i="1" s="1"/>
  <c r="L23" i="1"/>
</calcChain>
</file>

<file path=xl/sharedStrings.xml><?xml version="1.0" encoding="utf-8"?>
<sst xmlns="http://schemas.openxmlformats.org/spreadsheetml/2006/main" count="72" uniqueCount="43">
  <si>
    <t>Total MN Pbulicly-Funded Affordable Rental Housing Stock</t>
  </si>
  <si>
    <t>units*</t>
  </si>
  <si>
    <t>Occupied Rental Units in MN</t>
  </si>
  <si>
    <t>units¶</t>
  </si>
  <si>
    <t>Less Project Based Section 8</t>
  </si>
  <si>
    <t>Less Publicly Funded Affordable Rental Stock</t>
  </si>
  <si>
    <t>Less USDA Rental Assistance</t>
  </si>
  <si>
    <t>Less Tenant Vouchers not used in Publicly Funded Housing</t>
  </si>
  <si>
    <t>units**</t>
  </si>
  <si>
    <t>Less Public Housing Units</t>
  </si>
  <si>
    <t>units</t>
  </si>
  <si>
    <t>Less 30% of remaining units due to use of tenant vouchers†</t>
  </si>
  <si>
    <t>units†</t>
  </si>
  <si>
    <t>Average rent per unit</t>
  </si>
  <si>
    <t>avg mo rent‡</t>
  </si>
  <si>
    <t>avg mo rent††</t>
  </si>
  <si>
    <t>Total Normal (Pre-COVID) Rent Revenue</t>
  </si>
  <si>
    <t>per mo</t>
  </si>
  <si>
    <t>Per Month</t>
  </si>
  <si>
    <t>April</t>
  </si>
  <si>
    <t>May</t>
  </si>
  <si>
    <t>June</t>
  </si>
  <si>
    <t>July</t>
  </si>
  <si>
    <t>August</t>
  </si>
  <si>
    <t>September</t>
  </si>
  <si>
    <t>October</t>
  </si>
  <si>
    <t>November</t>
  </si>
  <si>
    <t>December</t>
  </si>
  <si>
    <t>Subsidized Rental Housing Stock</t>
  </si>
  <si>
    <t xml:space="preserve">Market Rate Rental </t>
  </si>
  <si>
    <t>Entire MN Rental Market</t>
  </si>
  <si>
    <t>Balance of Subsidized Rental Units Subject to Loss of Rent</t>
  </si>
  <si>
    <t>Balance of Market Rate Rental Units Subject to Loss of Rent</t>
  </si>
  <si>
    <t>MINNESOTA'S RENTAL HOUSING STOCK IMPACTED BY COVID-19 
DEMAND FOR RENTAL ASSISTANCE DUE TO TENTANT JOB LOSS, SHELTER IN PLACE, QUARENTINE</t>
  </si>
  <si>
    <r>
      <rPr>
        <b/>
        <sz val="36"/>
        <color rgb="FFFFFFFF"/>
        <rFont val="Calibri"/>
        <family val="2"/>
      </rPr>
      <t xml:space="preserve">MINNESOTA'S RENTAL HOUSING STOCK IMPACTED BY COVID-19 </t>
    </r>
    <r>
      <rPr>
        <b/>
        <sz val="20"/>
        <color rgb="FFFFFFFF"/>
        <rFont val="Calibri"/>
        <family val="2"/>
      </rPr>
      <t xml:space="preserve">
DEMAND FOR RENTAL ASSISTANCE DUE TO TENTANT JOB LOSS, SHELTER IN PLACE, QUARENTINE</t>
    </r>
  </si>
  <si>
    <t>PREPARED BY GREATER MINNESOTA HOUSING FUND, HOUSINGLINK.</t>
  </si>
  <si>
    <t>Loss Rates</t>
  </si>
  <si>
    <t>* Affordable rental stock figures, including Project Based Section 8, USDA, and Public Housing totals from HousingLink.org's Streams database.
† Applying assumption on remaining units based on MN Housing analysis indicating the use of tenant vouchers in 30% of units in their Project Based Section 8, non-USDA rental assistance, non-Public Housing portfolio.
‡ Rent assumption based on average 2019  rents of publicly-assisted properties (not including Public Housing, Project-Based Section 8, or USDA-RD), from HousingLink's Twin Cities Rental Revue database.
§ Loss of revenue assumes conservative estimate by MN Multi Housing Association of 300,000 on unemployment by April, with 100,000 struggling to pay rent or declining to pay, which constitutes at least 16% of all (626,513) rental units. April assumed manageable with some defaults, based on renters' March income. May presumes 50,000 of those renters unable to pay and June at all 100,000.
¶ Total occupied rental units in MN in 2018 based on US Census American Community Survey 1-Year data.
** 2019 Tenant voucher totals from HUD's A Picture of Subsidized Households (https://www.huduser.gov/portal/datasets/assthsg.html), subtracting totals determined to be in publicly-assisted housing in graph to left).
†† Rent assumption based on average 2019  rents of market rate (not publicly-assisted) properties from HousingLink's Twin Cities Rental Revue database.</t>
  </si>
  <si>
    <r>
      <rPr>
        <b/>
        <sz val="20"/>
        <color rgb="FFFFFFFF"/>
        <rFont val="Calibri"/>
        <family val="2"/>
      </rPr>
      <t xml:space="preserve">Total Demand
 for Rental Assistance 
</t>
    </r>
    <r>
      <rPr>
        <b/>
        <sz val="16"/>
        <color rgb="FFFFFFFF"/>
        <rFont val="Calibri"/>
        <family val="2"/>
      </rPr>
      <t xml:space="preserve">
</t>
    </r>
    <r>
      <rPr>
        <b/>
        <sz val="12"/>
        <color rgb="FFFFFFFF"/>
        <rFont val="Calibri"/>
        <family val="2"/>
      </rPr>
      <t>Due to  Job Loss for the 
Entire MN Rental Market
in the Near Term 
Through YE 2020</t>
    </r>
  </si>
  <si>
    <r>
      <t xml:space="preserve">Loss of Revenue for </t>
    </r>
    <r>
      <rPr>
        <b/>
        <i/>
        <u/>
        <sz val="11"/>
        <color rgb="FFFFFF00"/>
        <rFont val="Calibri"/>
        <family val="2"/>
      </rPr>
      <t>Market Rate</t>
    </r>
    <r>
      <rPr>
        <b/>
        <sz val="11"/>
        <color rgb="FFFFFF00"/>
        <rFont val="Calibri"/>
        <family val="2"/>
      </rPr>
      <t xml:space="preserve"> </t>
    </r>
    <r>
      <rPr>
        <b/>
        <sz val="11"/>
        <color rgb="FFFFFFFF"/>
        <rFont val="Calibri"/>
        <family val="2"/>
      </rPr>
      <t>Properties</t>
    </r>
  </si>
  <si>
    <r>
      <t xml:space="preserve">Loss of Revenue for Sustainable </t>
    </r>
    <r>
      <rPr>
        <b/>
        <i/>
        <u/>
        <sz val="11"/>
        <color rgb="FFFFFF00"/>
        <rFont val="Calibri"/>
        <family val="2"/>
      </rPr>
      <t>Affordable</t>
    </r>
    <r>
      <rPr>
        <b/>
        <i/>
        <sz val="11"/>
        <color rgb="FFFFFF00"/>
        <rFont val="Calibri"/>
        <family val="2"/>
      </rPr>
      <t xml:space="preserve"> </t>
    </r>
    <r>
      <rPr>
        <b/>
        <sz val="11"/>
        <color rgb="FFFFFFFF"/>
        <rFont val="Calibri"/>
        <family val="2"/>
      </rPr>
      <t>Properties</t>
    </r>
  </si>
  <si>
    <t>Cumulative Sum for Year</t>
  </si>
  <si>
    <t>INPUTS ARE VARIABLE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</si>
</sst>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quot;??_);_(@_)"/>
    <numFmt numFmtId="165" formatCode="_(&quot;$&quot;* #,##0_);_(&quot;$&quot;* \(#,##0\);_(&quot;$&quot;* &quot;-&quot;??_);_(@_)"/>
  </numFmts>
  <fonts count="24" x14ac:knownFonts="1">
    <font>
      <sz val="11"/>
      <color theme="1"/>
      <name val="Arial"/>
    </font>
    <font>
      <sz val="11"/>
      <color theme="1"/>
      <name val="Calibri"/>
      <family val="2"/>
    </font>
    <font>
      <sz val="11"/>
      <name val="Arial"/>
      <family val="2"/>
    </font>
    <font>
      <b/>
      <sz val="11"/>
      <color rgb="FFFF0000"/>
      <name val="Calibri"/>
      <family val="2"/>
    </font>
    <font>
      <sz val="11"/>
      <color rgb="FF000000"/>
      <name val="Calibri"/>
      <family val="2"/>
    </font>
    <font>
      <sz val="11"/>
      <color theme="1"/>
      <name val="Arial"/>
      <family val="2"/>
    </font>
    <font>
      <b/>
      <sz val="20"/>
      <color rgb="FFFFFFFF"/>
      <name val="Calibri"/>
      <family val="2"/>
    </font>
    <font>
      <sz val="20"/>
      <color rgb="FFFFFFFF"/>
      <name val="Calibri"/>
      <family val="2"/>
    </font>
    <font>
      <sz val="20"/>
      <color rgb="FFFFFFFF"/>
      <name val="Arial"/>
      <family val="2"/>
    </font>
    <font>
      <b/>
      <sz val="11"/>
      <color rgb="FFFFFFFF"/>
      <name val="Calibri"/>
      <family val="2"/>
    </font>
    <font>
      <b/>
      <sz val="16"/>
      <color rgb="FFFFFFFF"/>
      <name val="Calibri"/>
      <family val="2"/>
    </font>
    <font>
      <sz val="11"/>
      <color rgb="FFFFFFFF"/>
      <name val="Calibri"/>
      <family val="2"/>
    </font>
    <font>
      <b/>
      <sz val="36"/>
      <color rgb="FFFFFFFF"/>
      <name val="Calibri"/>
      <family val="2"/>
    </font>
    <font>
      <sz val="12"/>
      <color theme="1"/>
      <name val="Calibri"/>
      <family val="2"/>
    </font>
    <font>
      <b/>
      <sz val="12"/>
      <color rgb="FFFF0000"/>
      <name val="Calibri"/>
      <family val="2"/>
    </font>
    <font>
      <b/>
      <sz val="12"/>
      <color rgb="FFFFFFFF"/>
      <name val="Calibri"/>
      <family val="2"/>
    </font>
    <font>
      <b/>
      <sz val="11"/>
      <color theme="1"/>
      <name val="Calibri"/>
      <family val="2"/>
    </font>
    <font>
      <b/>
      <sz val="10"/>
      <color rgb="FFFFFF00"/>
      <name val="Arial"/>
      <family val="2"/>
    </font>
    <font>
      <b/>
      <sz val="11"/>
      <color rgb="FFFFFF00"/>
      <name val="Calibri"/>
      <family val="2"/>
    </font>
    <font>
      <b/>
      <sz val="11"/>
      <color rgb="FF000000"/>
      <name val="Calibri"/>
      <family val="2"/>
    </font>
    <font>
      <b/>
      <sz val="11"/>
      <color theme="1"/>
      <name val="Arial"/>
      <family val="2"/>
    </font>
    <font>
      <b/>
      <i/>
      <u/>
      <sz val="11"/>
      <color rgb="FFFFFF00"/>
      <name val="Calibri"/>
      <family val="2"/>
    </font>
    <font>
      <b/>
      <i/>
      <sz val="11"/>
      <color rgb="FFFFFF00"/>
      <name val="Calibri"/>
      <family val="2"/>
    </font>
    <font>
      <b/>
      <i/>
      <sz val="11"/>
      <color theme="0"/>
      <name val="Calibri"/>
      <family val="2"/>
    </font>
  </fonts>
  <fills count="9">
    <fill>
      <patternFill patternType="none"/>
    </fill>
    <fill>
      <patternFill patternType="gray125"/>
    </fill>
    <fill>
      <patternFill patternType="solid">
        <fgColor rgb="FFD8D8D8"/>
        <bgColor rgb="FFD8D8D8"/>
      </patternFill>
    </fill>
    <fill>
      <patternFill patternType="solid">
        <fgColor rgb="FF000000"/>
        <bgColor rgb="FF000000"/>
      </patternFill>
    </fill>
    <fill>
      <patternFill patternType="solid">
        <fgColor rgb="FF0033CC"/>
        <bgColor rgb="FF000000"/>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1"/>
        <bgColor indexed="64"/>
      </patternFill>
    </fill>
  </fills>
  <borders count="27">
    <border>
      <left/>
      <right/>
      <top/>
      <bottom/>
      <diagonal/>
    </border>
    <border>
      <left/>
      <right/>
      <top style="thin">
        <color rgb="FF000000"/>
      </top>
      <bottom style="double">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rgb="FF000000"/>
      </top>
      <bottom style="double">
        <color rgb="FF000000"/>
      </bottom>
      <diagonal/>
    </border>
    <border>
      <left style="thin">
        <color indexed="64"/>
      </left>
      <right/>
      <top style="thin">
        <color rgb="FF000000"/>
      </top>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6">
    <xf numFmtId="0" fontId="0" fillId="0" borderId="0" xfId="0" applyFont="1" applyAlignment="1"/>
    <xf numFmtId="0" fontId="1" fillId="0" borderId="0" xfId="0" applyFont="1" applyAlignment="1">
      <alignment horizontal="center"/>
    </xf>
    <xf numFmtId="165" fontId="3" fillId="0" borderId="11" xfId="0" applyNumberFormat="1" applyFont="1" applyBorder="1"/>
    <xf numFmtId="0" fontId="0" fillId="0" borderId="0" xfId="0" applyFont="1" applyAlignment="1"/>
    <xf numFmtId="0" fontId="5" fillId="0" borderId="2" xfId="0" applyFont="1" applyBorder="1"/>
    <xf numFmtId="0" fontId="9" fillId="0" borderId="2" xfId="0" applyFont="1" applyBorder="1"/>
    <xf numFmtId="0" fontId="4" fillId="0" borderId="2" xfId="0" applyFont="1" applyBorder="1"/>
    <xf numFmtId="164" fontId="4" fillId="0" borderId="2" xfId="0" applyNumberFormat="1" applyFont="1" applyBorder="1"/>
    <xf numFmtId="0" fontId="9" fillId="3" borderId="1" xfId="0" applyFont="1" applyFill="1" applyBorder="1"/>
    <xf numFmtId="164" fontId="9" fillId="3" borderId="1" xfId="0" applyNumberFormat="1" applyFont="1" applyFill="1" applyBorder="1"/>
    <xf numFmtId="0" fontId="11" fillId="3" borderId="2" xfId="0" applyFont="1" applyFill="1" applyBorder="1"/>
    <xf numFmtId="0" fontId="11" fillId="0" borderId="2" xfId="0" applyFont="1" applyBorder="1"/>
    <xf numFmtId="165" fontId="4" fillId="0" borderId="2" xfId="0" applyNumberFormat="1" applyFont="1" applyBorder="1"/>
    <xf numFmtId="0" fontId="4" fillId="2" borderId="3" xfId="0" applyFont="1" applyFill="1" applyBorder="1"/>
    <xf numFmtId="0" fontId="4" fillId="2" borderId="4" xfId="0" applyFont="1" applyFill="1" applyBorder="1"/>
    <xf numFmtId="165" fontId="4" fillId="2" borderId="4" xfId="0" applyNumberFormat="1" applyFont="1" applyFill="1" applyBorder="1"/>
    <xf numFmtId="0" fontId="4" fillId="2" borderId="5" xfId="0" applyFont="1" applyFill="1" applyBorder="1"/>
    <xf numFmtId="0" fontId="4" fillId="2" borderId="6" xfId="0" applyFont="1" applyFill="1" applyBorder="1"/>
    <xf numFmtId="0" fontId="4" fillId="2" borderId="7" xfId="0" applyFont="1" applyFill="1" applyBorder="1"/>
    <xf numFmtId="165" fontId="4" fillId="2" borderId="7" xfId="0" applyNumberFormat="1" applyFont="1" applyFill="1" applyBorder="1"/>
    <xf numFmtId="0" fontId="4" fillId="2" borderId="8" xfId="0" applyFont="1" applyFill="1" applyBorder="1"/>
    <xf numFmtId="0" fontId="9" fillId="3" borderId="11" xfId="0" applyFont="1" applyFill="1" applyBorder="1" applyAlignment="1">
      <alignment horizontal="right"/>
    </xf>
    <xf numFmtId="0" fontId="4" fillId="0" borderId="15" xfId="0" applyFont="1" applyBorder="1"/>
    <xf numFmtId="0" fontId="9" fillId="3" borderId="17" xfId="0" applyFont="1" applyFill="1" applyBorder="1"/>
    <xf numFmtId="0" fontId="5" fillId="0" borderId="15" xfId="0" applyFont="1" applyBorder="1"/>
    <xf numFmtId="0" fontId="4" fillId="2" borderId="18" xfId="0" applyFont="1" applyFill="1" applyBorder="1"/>
    <xf numFmtId="0" fontId="4" fillId="2" borderId="19" xfId="0" applyFont="1" applyFill="1" applyBorder="1"/>
    <xf numFmtId="0" fontId="0" fillId="0" borderId="2" xfId="0" applyFont="1" applyBorder="1" applyAlignment="1"/>
    <xf numFmtId="0" fontId="13" fillId="0" borderId="11" xfId="0" applyFont="1" applyBorder="1"/>
    <xf numFmtId="165" fontId="14" fillId="0" borderId="22" xfId="0" applyNumberFormat="1" applyFont="1" applyBorder="1"/>
    <xf numFmtId="165" fontId="1" fillId="0" borderId="10" xfId="0" applyNumberFormat="1" applyFont="1" applyBorder="1"/>
    <xf numFmtId="9" fontId="3" fillId="5" borderId="26" xfId="0" applyNumberFormat="1" applyFont="1" applyFill="1" applyBorder="1"/>
    <xf numFmtId="0" fontId="16" fillId="0" borderId="9" xfId="0" applyFont="1" applyBorder="1" applyAlignment="1">
      <alignment horizontal="right"/>
    </xf>
    <xf numFmtId="0" fontId="16" fillId="0" borderId="20" xfId="0" applyFont="1" applyBorder="1" applyAlignment="1">
      <alignment horizontal="right"/>
    </xf>
    <xf numFmtId="0" fontId="9" fillId="3" borderId="9" xfId="0" applyFont="1" applyFill="1" applyBorder="1" applyAlignment="1"/>
    <xf numFmtId="0" fontId="9" fillId="3" borderId="20" xfId="0" applyFont="1" applyFill="1" applyBorder="1" applyAlignment="1"/>
    <xf numFmtId="0" fontId="17" fillId="6" borderId="5" xfId="0" applyFont="1" applyFill="1" applyBorder="1" applyAlignment="1">
      <alignment horizont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4" fillId="0" borderId="23" xfId="0" applyFont="1" applyBorder="1" applyAlignment="1">
      <alignment vertical="top" wrapText="1"/>
    </xf>
    <xf numFmtId="0" fontId="0" fillId="0" borderId="24" xfId="0" applyFont="1" applyBorder="1" applyAlignment="1"/>
    <xf numFmtId="0" fontId="0" fillId="0" borderId="25" xfId="0" applyFont="1" applyBorder="1" applyAlignment="1"/>
    <xf numFmtId="0" fontId="9" fillId="3" borderId="15" xfId="0" applyFont="1" applyFill="1" applyBorder="1" applyAlignment="1">
      <alignment horizontal="center" wrapText="1"/>
    </xf>
    <xf numFmtId="0" fontId="2" fillId="0" borderId="2" xfId="0" applyFont="1" applyBorder="1"/>
    <xf numFmtId="0" fontId="9" fillId="3" borderId="2" xfId="0" applyFont="1" applyFill="1" applyBorder="1" applyAlignment="1">
      <alignment horizontal="center" wrapText="1"/>
    </xf>
    <xf numFmtId="0" fontId="19" fillId="7" borderId="2" xfId="0" applyFont="1" applyFill="1" applyBorder="1"/>
    <xf numFmtId="0" fontId="20" fillId="7" borderId="2" xfId="0" applyFont="1" applyFill="1" applyBorder="1"/>
    <xf numFmtId="3" fontId="19" fillId="7" borderId="2" xfId="0" applyNumberFormat="1" applyFont="1" applyFill="1" applyBorder="1"/>
    <xf numFmtId="0" fontId="19" fillId="7" borderId="15" xfId="0" applyFont="1" applyFill="1" applyBorder="1"/>
    <xf numFmtId="0" fontId="23" fillId="8" borderId="15" xfId="0" applyFont="1" applyFill="1" applyBorder="1" applyAlignment="1">
      <alignment horizontal="left"/>
    </xf>
    <xf numFmtId="0" fontId="23" fillId="8" borderId="2" xfId="0" applyFont="1" applyFill="1" applyBorder="1" applyAlignment="1">
      <alignment horizontal="left"/>
    </xf>
    <xf numFmtId="0" fontId="23" fillId="8" borderId="16" xfId="0" applyFont="1" applyFill="1" applyBorder="1" applyAlignment="1">
      <alignment horizontal="left"/>
    </xf>
    <xf numFmtId="0" fontId="9" fillId="3" borderId="11" xfId="0" applyFont="1" applyFill="1" applyBorder="1" applyAlignment="1">
      <alignment horizontal="center" wrapText="1"/>
    </xf>
    <xf numFmtId="0" fontId="9" fillId="3" borderId="11" xfId="0" applyFont="1" applyFill="1" applyBorder="1" applyAlignment="1">
      <alignment horizontal="center" vertical="center" wrapText="1"/>
    </xf>
    <xf numFmtId="0" fontId="5" fillId="0" borderId="0" xfId="0" applyFont="1" applyAlignment="1"/>
    <xf numFmtId="0" fontId="7" fillId="4" borderId="15" xfId="0" applyFont="1" applyFill="1" applyBorder="1" applyAlignment="1">
      <alignment horizontal="center" vertical="center"/>
    </xf>
    <xf numFmtId="0" fontId="8" fillId="4" borderId="2" xfId="0" applyFont="1" applyFill="1" applyBorder="1" applyAlignment="1">
      <alignment vertical="center"/>
    </xf>
    <xf numFmtId="0" fontId="5" fillId="0" borderId="2" xfId="0" applyFont="1"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8" fillId="4" borderId="16" xfId="0" applyFont="1"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001"/>
  <sheetViews>
    <sheetView showGridLines="0" tabSelected="1" topLeftCell="G1" zoomScale="80" zoomScaleNormal="80" workbookViewId="0">
      <selection activeCell="N4" sqref="N4"/>
    </sheetView>
  </sheetViews>
  <sheetFormatPr defaultColWidth="12.58203125" defaultRowHeight="15" customHeight="1" x14ac:dyDescent="0.3"/>
  <cols>
    <col min="1" max="1" width="44" customWidth="1"/>
    <col min="2" max="2" width="6.4140625" customWidth="1"/>
    <col min="3" max="3" width="11.5" customWidth="1"/>
    <col min="4" max="4" width="12.4140625" customWidth="1"/>
    <col min="5" max="5" width="2.58203125" customWidth="1"/>
    <col min="6" max="6" width="41.75" customWidth="1"/>
    <col min="7" max="7" width="6.5" customWidth="1"/>
    <col min="8" max="8" width="12.75" customWidth="1"/>
    <col min="9" max="9" width="14.33203125" customWidth="1"/>
    <col min="10" max="10" width="2.58203125" customWidth="1"/>
    <col min="11" max="11" width="10" customWidth="1"/>
    <col min="12" max="12" width="16.33203125" customWidth="1"/>
    <col min="13" max="26" width="7.58203125" customWidth="1"/>
  </cols>
  <sheetData>
    <row r="1" spans="1:15" s="3" customFormat="1" ht="15" customHeight="1" x14ac:dyDescent="0.3">
      <c r="A1" s="59" t="s">
        <v>42</v>
      </c>
    </row>
    <row r="2" spans="1:15" ht="94" customHeight="1" x14ac:dyDescent="0.3">
      <c r="A2" s="37" t="s">
        <v>34</v>
      </c>
      <c r="B2" s="38"/>
      <c r="C2" s="38"/>
      <c r="D2" s="38"/>
      <c r="E2" s="38"/>
      <c r="F2" s="38"/>
      <c r="G2" s="38"/>
      <c r="H2" s="38"/>
      <c r="I2" s="38"/>
      <c r="J2" s="38"/>
      <c r="K2" s="38"/>
      <c r="L2" s="39"/>
      <c r="M2" s="3"/>
      <c r="N2" s="3"/>
    </row>
    <row r="3" spans="1:15" ht="57" customHeight="1" x14ac:dyDescent="0.35">
      <c r="A3" s="60" t="s">
        <v>28</v>
      </c>
      <c r="B3" s="61"/>
      <c r="C3" s="61"/>
      <c r="D3" s="61"/>
      <c r="E3" s="62"/>
      <c r="F3" s="63" t="s">
        <v>29</v>
      </c>
      <c r="G3" s="61"/>
      <c r="H3" s="61"/>
      <c r="I3" s="61"/>
      <c r="J3" s="62"/>
      <c r="K3" s="64" t="s">
        <v>30</v>
      </c>
      <c r="L3" s="65"/>
      <c r="M3" s="1"/>
      <c r="N3" s="1"/>
      <c r="O3" s="1"/>
    </row>
    <row r="4" spans="1:15" ht="46.5" customHeight="1" x14ac:dyDescent="0.35">
      <c r="A4" s="47" t="s">
        <v>33</v>
      </c>
      <c r="B4" s="48"/>
      <c r="C4" s="48"/>
      <c r="D4" s="48"/>
      <c r="E4" s="5"/>
      <c r="F4" s="49" t="s">
        <v>33</v>
      </c>
      <c r="G4" s="48"/>
      <c r="H4" s="48"/>
      <c r="I4" s="48"/>
      <c r="J4" s="4"/>
      <c r="K4" s="40" t="s">
        <v>38</v>
      </c>
      <c r="L4" s="41"/>
      <c r="M4" s="3"/>
      <c r="N4" s="3"/>
    </row>
    <row r="5" spans="1:15" ht="14.25" customHeight="1" x14ac:dyDescent="0.35">
      <c r="A5" s="53" t="s">
        <v>0</v>
      </c>
      <c r="B5" s="51"/>
      <c r="C5" s="52">
        <v>120153</v>
      </c>
      <c r="D5" s="50" t="s">
        <v>1</v>
      </c>
      <c r="E5" s="4"/>
      <c r="F5" s="50" t="s">
        <v>2</v>
      </c>
      <c r="G5" s="51"/>
      <c r="H5" s="52">
        <v>626513</v>
      </c>
      <c r="I5" s="50" t="s">
        <v>3</v>
      </c>
      <c r="J5" s="4"/>
      <c r="K5" s="40"/>
      <c r="L5" s="41"/>
      <c r="M5" s="3"/>
      <c r="N5" s="3"/>
    </row>
    <row r="6" spans="1:15" ht="14.25" customHeight="1" x14ac:dyDescent="0.35">
      <c r="A6" s="22" t="s">
        <v>4</v>
      </c>
      <c r="B6" s="4"/>
      <c r="C6" s="7">
        <v>-35438</v>
      </c>
      <c r="D6" s="6" t="s">
        <v>1</v>
      </c>
      <c r="E6" s="4"/>
      <c r="F6" s="6" t="s">
        <v>5</v>
      </c>
      <c r="G6" s="4"/>
      <c r="H6" s="7">
        <v>-120153</v>
      </c>
      <c r="I6" s="6" t="s">
        <v>1</v>
      </c>
      <c r="J6" s="4"/>
      <c r="K6" s="40"/>
      <c r="L6" s="41"/>
      <c r="M6" s="3"/>
      <c r="N6" s="3"/>
    </row>
    <row r="7" spans="1:15" ht="14.25" customHeight="1" x14ac:dyDescent="0.35">
      <c r="A7" s="22" t="s">
        <v>6</v>
      </c>
      <c r="B7" s="4"/>
      <c r="C7" s="7">
        <v>-7949</v>
      </c>
      <c r="D7" s="6" t="s">
        <v>1</v>
      </c>
      <c r="E7" s="4"/>
      <c r="F7" s="6" t="s">
        <v>7</v>
      </c>
      <c r="G7" s="4"/>
      <c r="H7" s="7">
        <f>-(32590+C9)</f>
        <v>-16306.300000000001</v>
      </c>
      <c r="I7" s="6" t="s">
        <v>8</v>
      </c>
      <c r="J7" s="4"/>
      <c r="K7" s="40"/>
      <c r="L7" s="41"/>
      <c r="M7" s="3"/>
      <c r="N7" s="3"/>
    </row>
    <row r="8" spans="1:15" ht="14.25" customHeight="1" x14ac:dyDescent="0.35">
      <c r="A8" s="22" t="s">
        <v>9</v>
      </c>
      <c r="B8" s="4"/>
      <c r="C8" s="7">
        <v>-22487</v>
      </c>
      <c r="D8" s="6" t="s">
        <v>1</v>
      </c>
      <c r="E8" s="4"/>
      <c r="F8" s="4"/>
      <c r="G8" s="4"/>
      <c r="H8" s="4"/>
      <c r="I8" s="4"/>
      <c r="J8" s="4"/>
      <c r="K8" s="40"/>
      <c r="L8" s="41"/>
      <c r="M8" s="3"/>
      <c r="N8" s="3"/>
    </row>
    <row r="9" spans="1:15" ht="14.25" customHeight="1" x14ac:dyDescent="0.35">
      <c r="A9" s="22" t="s">
        <v>11</v>
      </c>
      <c r="B9" s="4"/>
      <c r="C9" s="7">
        <f>-(0.3*(SUM(C5:C8)))</f>
        <v>-16283.699999999999</v>
      </c>
      <c r="D9" s="6" t="s">
        <v>12</v>
      </c>
      <c r="E9" s="4"/>
      <c r="F9" s="4"/>
      <c r="G9" s="4"/>
      <c r="H9" s="4"/>
      <c r="I9" s="4"/>
      <c r="J9" s="4"/>
      <c r="K9" s="40"/>
      <c r="L9" s="41"/>
      <c r="M9" s="3"/>
      <c r="N9" s="3"/>
    </row>
    <row r="10" spans="1:15" ht="14.25" customHeight="1" thickBot="1" x14ac:dyDescent="0.4">
      <c r="A10" s="23" t="s">
        <v>31</v>
      </c>
      <c r="B10" s="8"/>
      <c r="C10" s="9">
        <f>SUM(C5:C9)</f>
        <v>37995.300000000003</v>
      </c>
      <c r="D10" s="10" t="s">
        <v>10</v>
      </c>
      <c r="E10" s="11"/>
      <c r="F10" s="8" t="s">
        <v>32</v>
      </c>
      <c r="G10" s="8"/>
      <c r="H10" s="9">
        <f>SUM(H5:H7)</f>
        <v>490053.7</v>
      </c>
      <c r="I10" s="10" t="s">
        <v>10</v>
      </c>
      <c r="J10" s="4"/>
      <c r="K10" s="40"/>
      <c r="L10" s="41"/>
      <c r="M10" s="3"/>
      <c r="N10" s="3"/>
    </row>
    <row r="11" spans="1:15" ht="14.25" customHeight="1" thickTop="1" x14ac:dyDescent="0.35">
      <c r="A11" s="24"/>
      <c r="B11" s="4"/>
      <c r="C11" s="4"/>
      <c r="D11" s="4"/>
      <c r="E11" s="4"/>
      <c r="F11" s="6"/>
      <c r="G11" s="6"/>
      <c r="H11" s="12"/>
      <c r="I11" s="6"/>
      <c r="J11" s="4"/>
      <c r="K11" s="40"/>
      <c r="L11" s="41"/>
      <c r="M11" s="3"/>
      <c r="N11" s="3"/>
    </row>
    <row r="12" spans="1:15" ht="14.25" customHeight="1" x14ac:dyDescent="0.35">
      <c r="A12" s="25" t="s">
        <v>13</v>
      </c>
      <c r="B12" s="14"/>
      <c r="C12" s="15">
        <v>829</v>
      </c>
      <c r="D12" s="14" t="s">
        <v>14</v>
      </c>
      <c r="E12" s="4"/>
      <c r="F12" s="13" t="s">
        <v>13</v>
      </c>
      <c r="G12" s="14"/>
      <c r="H12" s="15">
        <v>1314</v>
      </c>
      <c r="I12" s="16" t="s">
        <v>15</v>
      </c>
      <c r="J12" s="4"/>
      <c r="K12" s="40"/>
      <c r="L12" s="41"/>
      <c r="M12" s="3"/>
      <c r="N12" s="3"/>
    </row>
    <row r="13" spans="1:15" ht="14.25" customHeight="1" x14ac:dyDescent="0.35">
      <c r="A13" s="26" t="s">
        <v>16</v>
      </c>
      <c r="B13" s="18"/>
      <c r="C13" s="19">
        <f>C10*C12</f>
        <v>31498103.700000003</v>
      </c>
      <c r="D13" s="18" t="s">
        <v>17</v>
      </c>
      <c r="E13" s="4"/>
      <c r="F13" s="17" t="s">
        <v>16</v>
      </c>
      <c r="G13" s="18"/>
      <c r="H13" s="19">
        <f>H10*H12</f>
        <v>643930561.80000007</v>
      </c>
      <c r="I13" s="20" t="s">
        <v>17</v>
      </c>
      <c r="J13" s="4"/>
      <c r="K13" s="40"/>
      <c r="L13" s="41"/>
      <c r="M13" s="3"/>
      <c r="N13" s="3"/>
    </row>
    <row r="14" spans="1:15" ht="14.25" customHeight="1" x14ac:dyDescent="0.3">
      <c r="A14" s="24"/>
      <c r="B14" s="4"/>
      <c r="C14" s="4"/>
      <c r="D14" s="4"/>
      <c r="E14" s="4"/>
      <c r="F14" s="4"/>
      <c r="G14" s="4"/>
      <c r="H14" s="4"/>
      <c r="I14" s="4"/>
      <c r="J14" s="4"/>
      <c r="K14" s="40"/>
      <c r="L14" s="41"/>
    </row>
    <row r="15" spans="1:15" ht="30.5" customHeight="1" x14ac:dyDescent="0.35">
      <c r="A15" s="35" t="s">
        <v>40</v>
      </c>
      <c r="B15" s="36" t="s">
        <v>36</v>
      </c>
      <c r="C15" s="21" t="s">
        <v>18</v>
      </c>
      <c r="D15" s="57" t="s">
        <v>41</v>
      </c>
      <c r="E15" s="4"/>
      <c r="F15" s="34" t="s">
        <v>39</v>
      </c>
      <c r="G15" s="36" t="s">
        <v>36</v>
      </c>
      <c r="H15" s="21" t="s">
        <v>18</v>
      </c>
      <c r="I15" s="58" t="str">
        <f>D15</f>
        <v>Cumulative Sum for Year</v>
      </c>
      <c r="J15" s="4"/>
      <c r="K15" s="42"/>
      <c r="L15" s="43"/>
    </row>
    <row r="16" spans="1:15" ht="14.25" customHeight="1" x14ac:dyDescent="0.35">
      <c r="A16" s="33" t="s">
        <v>19</v>
      </c>
      <c r="B16" s="31">
        <v>0.3</v>
      </c>
      <c r="C16" s="30">
        <f t="shared" ref="C16:C24" si="0">B16*$C$12*$C$10</f>
        <v>9449431.1099999994</v>
      </c>
      <c r="D16" s="2">
        <f>C16</f>
        <v>9449431.1099999994</v>
      </c>
      <c r="E16" s="27"/>
      <c r="F16" s="32" t="s">
        <v>19</v>
      </c>
      <c r="G16" s="31">
        <v>0.06</v>
      </c>
      <c r="H16" s="30">
        <f t="shared" ref="H16:H24" si="1">G16*$H$13</f>
        <v>38635833.708000004</v>
      </c>
      <c r="I16" s="2">
        <f>H16</f>
        <v>38635833.708000004</v>
      </c>
      <c r="J16" s="27"/>
      <c r="K16" s="28" t="s">
        <v>19</v>
      </c>
      <c r="L16" s="29">
        <f t="shared" ref="L16:L24" si="2">D16+I16</f>
        <v>48085264.818000004</v>
      </c>
    </row>
    <row r="17" spans="1:12" ht="14.25" customHeight="1" x14ac:dyDescent="0.35">
      <c r="A17" s="33" t="s">
        <v>20</v>
      </c>
      <c r="B17" s="31">
        <v>0.3</v>
      </c>
      <c r="C17" s="30">
        <f t="shared" si="0"/>
        <v>9449431.1099999994</v>
      </c>
      <c r="D17" s="2">
        <f t="shared" ref="D17:D24" si="3">D16+C17</f>
        <v>18898862.219999999</v>
      </c>
      <c r="E17" s="27"/>
      <c r="F17" s="32" t="s">
        <v>20</v>
      </c>
      <c r="G17" s="31">
        <v>0.08</v>
      </c>
      <c r="H17" s="30">
        <f t="shared" si="1"/>
        <v>51514444.944000006</v>
      </c>
      <c r="I17" s="2">
        <f t="shared" ref="I17:I24" si="4">I16+H17</f>
        <v>90150278.65200001</v>
      </c>
      <c r="J17" s="27"/>
      <c r="K17" s="28" t="s">
        <v>20</v>
      </c>
      <c r="L17" s="29">
        <f t="shared" si="2"/>
        <v>109049140.87200001</v>
      </c>
    </row>
    <row r="18" spans="1:12" ht="14.25" customHeight="1" x14ac:dyDescent="0.35">
      <c r="A18" s="33" t="s">
        <v>21</v>
      </c>
      <c r="B18" s="31">
        <v>0.3</v>
      </c>
      <c r="C18" s="30">
        <f t="shared" si="0"/>
        <v>9449431.1099999994</v>
      </c>
      <c r="D18" s="2">
        <f t="shared" si="3"/>
        <v>28348293.329999998</v>
      </c>
      <c r="E18" s="27"/>
      <c r="F18" s="32" t="s">
        <v>21</v>
      </c>
      <c r="G18" s="31">
        <v>0.1</v>
      </c>
      <c r="H18" s="30">
        <f t="shared" si="1"/>
        <v>64393056.180000007</v>
      </c>
      <c r="I18" s="2">
        <f t="shared" si="4"/>
        <v>154543334.83200002</v>
      </c>
      <c r="J18" s="27"/>
      <c r="K18" s="28" t="s">
        <v>21</v>
      </c>
      <c r="L18" s="29">
        <f t="shared" si="2"/>
        <v>182891628.162</v>
      </c>
    </row>
    <row r="19" spans="1:12" ht="14.25" customHeight="1" x14ac:dyDescent="0.35">
      <c r="A19" s="33" t="s">
        <v>22</v>
      </c>
      <c r="B19" s="31">
        <v>0.3</v>
      </c>
      <c r="C19" s="30">
        <f t="shared" si="0"/>
        <v>9449431.1099999994</v>
      </c>
      <c r="D19" s="2">
        <f t="shared" si="3"/>
        <v>37797724.439999998</v>
      </c>
      <c r="E19" s="27"/>
      <c r="F19" s="32" t="s">
        <v>22</v>
      </c>
      <c r="G19" s="31">
        <v>0.15</v>
      </c>
      <c r="H19" s="30">
        <f t="shared" si="1"/>
        <v>96589584.270000011</v>
      </c>
      <c r="I19" s="2">
        <f t="shared" si="4"/>
        <v>251132919.10200003</v>
      </c>
      <c r="J19" s="27"/>
      <c r="K19" s="28" t="s">
        <v>22</v>
      </c>
      <c r="L19" s="29">
        <f t="shared" si="2"/>
        <v>288930643.54200006</v>
      </c>
    </row>
    <row r="20" spans="1:12" ht="14.25" customHeight="1" x14ac:dyDescent="0.35">
      <c r="A20" s="33" t="s">
        <v>23</v>
      </c>
      <c r="B20" s="31">
        <v>0.3</v>
      </c>
      <c r="C20" s="30">
        <f t="shared" si="0"/>
        <v>9449431.1099999994</v>
      </c>
      <c r="D20" s="2">
        <f t="shared" si="3"/>
        <v>47247155.549999997</v>
      </c>
      <c r="E20" s="27"/>
      <c r="F20" s="32" t="s">
        <v>23</v>
      </c>
      <c r="G20" s="31">
        <v>0.15</v>
      </c>
      <c r="H20" s="30">
        <f t="shared" si="1"/>
        <v>96589584.270000011</v>
      </c>
      <c r="I20" s="2">
        <f t="shared" si="4"/>
        <v>347722503.37200004</v>
      </c>
      <c r="J20" s="27"/>
      <c r="K20" s="28" t="s">
        <v>23</v>
      </c>
      <c r="L20" s="29">
        <f t="shared" si="2"/>
        <v>394969658.92200005</v>
      </c>
    </row>
    <row r="21" spans="1:12" ht="14.25" customHeight="1" x14ac:dyDescent="0.35">
      <c r="A21" s="33" t="s">
        <v>24</v>
      </c>
      <c r="B21" s="31">
        <v>0.3</v>
      </c>
      <c r="C21" s="30">
        <f t="shared" si="0"/>
        <v>9449431.1099999994</v>
      </c>
      <c r="D21" s="2">
        <f t="shared" si="3"/>
        <v>56696586.659999996</v>
      </c>
      <c r="E21" s="27"/>
      <c r="F21" s="32" t="s">
        <v>24</v>
      </c>
      <c r="G21" s="31">
        <v>0.1</v>
      </c>
      <c r="H21" s="30">
        <f t="shared" si="1"/>
        <v>64393056.180000007</v>
      </c>
      <c r="I21" s="2">
        <f t="shared" si="4"/>
        <v>412115559.55200005</v>
      </c>
      <c r="J21" s="27"/>
      <c r="K21" s="28" t="s">
        <v>24</v>
      </c>
      <c r="L21" s="29">
        <f t="shared" si="2"/>
        <v>468812146.21200001</v>
      </c>
    </row>
    <row r="22" spans="1:12" ht="14.25" customHeight="1" x14ac:dyDescent="0.35">
      <c r="A22" s="33" t="s">
        <v>25</v>
      </c>
      <c r="B22" s="31">
        <v>0.3</v>
      </c>
      <c r="C22" s="30">
        <f t="shared" si="0"/>
        <v>9449431.1099999994</v>
      </c>
      <c r="D22" s="2">
        <f t="shared" si="3"/>
        <v>66146017.769999996</v>
      </c>
      <c r="E22" s="27"/>
      <c r="F22" s="32" t="s">
        <v>25</v>
      </c>
      <c r="G22" s="31">
        <v>0.1</v>
      </c>
      <c r="H22" s="30">
        <f t="shared" si="1"/>
        <v>64393056.180000007</v>
      </c>
      <c r="I22" s="2">
        <f t="shared" si="4"/>
        <v>476508615.73200005</v>
      </c>
      <c r="J22" s="27"/>
      <c r="K22" s="28" t="s">
        <v>25</v>
      </c>
      <c r="L22" s="29">
        <f t="shared" si="2"/>
        <v>542654633.50200009</v>
      </c>
    </row>
    <row r="23" spans="1:12" ht="14.25" customHeight="1" x14ac:dyDescent="0.35">
      <c r="A23" s="33" t="s">
        <v>26</v>
      </c>
      <c r="B23" s="31">
        <v>0.3</v>
      </c>
      <c r="C23" s="30">
        <f t="shared" si="0"/>
        <v>9449431.1099999994</v>
      </c>
      <c r="D23" s="2">
        <f t="shared" si="3"/>
        <v>75595448.879999995</v>
      </c>
      <c r="E23" s="27"/>
      <c r="F23" s="32" t="s">
        <v>26</v>
      </c>
      <c r="G23" s="31">
        <v>0.1</v>
      </c>
      <c r="H23" s="30">
        <f t="shared" si="1"/>
        <v>64393056.180000007</v>
      </c>
      <c r="I23" s="2">
        <f t="shared" si="4"/>
        <v>540901671.91200006</v>
      </c>
      <c r="J23" s="27"/>
      <c r="K23" s="28" t="s">
        <v>26</v>
      </c>
      <c r="L23" s="29">
        <f t="shared" si="2"/>
        <v>616497120.79200006</v>
      </c>
    </row>
    <row r="24" spans="1:12" ht="14.25" customHeight="1" x14ac:dyDescent="0.35">
      <c r="A24" s="33" t="s">
        <v>27</v>
      </c>
      <c r="B24" s="31">
        <v>0.3</v>
      </c>
      <c r="C24" s="30">
        <f t="shared" si="0"/>
        <v>9449431.1099999994</v>
      </c>
      <c r="D24" s="2">
        <f t="shared" si="3"/>
        <v>85044879.989999995</v>
      </c>
      <c r="E24" s="27"/>
      <c r="F24" s="32" t="s">
        <v>27</v>
      </c>
      <c r="G24" s="31">
        <v>0.1</v>
      </c>
      <c r="H24" s="30">
        <f t="shared" si="1"/>
        <v>64393056.180000007</v>
      </c>
      <c r="I24" s="2">
        <f t="shared" si="4"/>
        <v>605294728.09200001</v>
      </c>
      <c r="J24" s="27"/>
      <c r="K24" s="28" t="s">
        <v>27</v>
      </c>
      <c r="L24" s="29">
        <f t="shared" si="2"/>
        <v>690339608.08200002</v>
      </c>
    </row>
    <row r="25" spans="1:12" ht="14.25" customHeight="1" x14ac:dyDescent="0.35">
      <c r="A25" s="54" t="s">
        <v>35</v>
      </c>
      <c r="B25" s="55"/>
      <c r="C25" s="55"/>
      <c r="D25" s="55"/>
      <c r="E25" s="55"/>
      <c r="F25" s="55"/>
      <c r="G25" s="55"/>
      <c r="H25" s="55"/>
      <c r="I25" s="55"/>
      <c r="J25" s="55"/>
      <c r="K25" s="55"/>
      <c r="L25" s="56"/>
    </row>
    <row r="26" spans="1:12" ht="129" customHeight="1" x14ac:dyDescent="0.3">
      <c r="A26" s="44" t="s">
        <v>37</v>
      </c>
      <c r="B26" s="45"/>
      <c r="C26" s="45"/>
      <c r="D26" s="45"/>
      <c r="E26" s="45"/>
      <c r="F26" s="45"/>
      <c r="G26" s="45"/>
      <c r="H26" s="45"/>
      <c r="I26" s="45"/>
      <c r="J26" s="45"/>
      <c r="K26" s="45"/>
      <c r="L26" s="46"/>
    </row>
    <row r="27" spans="1:12" ht="14.25" customHeight="1" x14ac:dyDescent="0.3"/>
    <row r="28" spans="1:12" ht="14.25" customHeight="1" x14ac:dyDescent="0.3"/>
    <row r="29" spans="1:12" ht="14.25" customHeight="1" x14ac:dyDescent="0.3"/>
    <row r="30" spans="1:12" ht="14.25" customHeight="1" x14ac:dyDescent="0.3"/>
    <row r="31" spans="1:12" ht="14.25" customHeight="1" x14ac:dyDescent="0.3"/>
    <row r="32" spans="1:1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row r="1001" ht="14.25" customHeight="1" x14ac:dyDescent="0.3"/>
  </sheetData>
  <mergeCells count="9">
    <mergeCell ref="A2:L2"/>
    <mergeCell ref="K4:L15"/>
    <mergeCell ref="A26:L26"/>
    <mergeCell ref="A3:D3"/>
    <mergeCell ref="F3:I3"/>
    <mergeCell ref="K3:L3"/>
    <mergeCell ref="A4:D4"/>
    <mergeCell ref="F4:I4"/>
    <mergeCell ref="A25:L25"/>
  </mergeCells>
  <pageMargins left="0.2" right="0.2" top="0.25" bottom="0.25" header="0" footer="0"/>
  <pageSetup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Warren Hanson</dc:creator>
  <cp:lastModifiedBy>Warren Hanson</cp:lastModifiedBy>
  <cp:lastPrinted>2020-03-26T13:42:19Z</cp:lastPrinted>
  <dcterms:created xsi:type="dcterms:W3CDTF">2020-03-23T02:28:25Z</dcterms:created>
  <dcterms:modified xsi:type="dcterms:W3CDTF">2020-04-01T21:43:30Z</dcterms:modified>
</cp:coreProperties>
</file>